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2" i="1" l="1"/>
  <c r="C64" i="1"/>
  <c r="H53" i="1"/>
  <c r="H47" i="1"/>
  <c r="H28" i="1"/>
  <c r="H24" i="1" l="1"/>
  <c r="H57" i="1"/>
  <c r="H15" i="1"/>
  <c r="H31" i="1" l="1"/>
  <c r="H18" i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<sst xmlns="http://schemas.openxmlformats.org/spreadsheetml/2006/main" count="76" uniqueCount="47">
  <si>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</si>
  <si>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</si>
  <si>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</si>
  <si>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</si>
  <si>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</si>
  <si>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</si>
  <si>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</si>
  <si>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</si>
  <si>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</si>
  <si>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</si>
  <si>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</si>
  <si>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</si>
  <si>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</si>
  <si>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</si>
  <si>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</si>
  <si>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</si>
  <si>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</si>
  <si>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</si>
  <si>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</si>
  <si>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</si>
  <si>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</si>
  <si>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</si>
  <si>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</si>
  <si>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</si>
  <si>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</si>
  <si>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</si>
  <si>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</si>
  <si>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</si>
  <si>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</si>
  <si>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</si>
  <si>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Messer</t>
  </si>
  <si>
    <t>AD Elktroprivreda-TE-KO</t>
  </si>
  <si>
    <t>NIS</t>
  </si>
  <si>
    <t>Toplifikacija JP</t>
  </si>
  <si>
    <t>6171447032</t>
  </si>
  <si>
    <t>TEKO32695/1/2024/501</t>
  </si>
  <si>
    <t>9005731311</t>
  </si>
  <si>
    <t>9005731310</t>
  </si>
  <si>
    <t>9005729565</t>
  </si>
  <si>
    <t>9005729568</t>
  </si>
  <si>
    <t>OG2/2024-3939</t>
  </si>
  <si>
    <t>OG2/2024-3940</t>
  </si>
  <si>
    <t>UKUPNO LEKOVI-PO TREBOVANJU</t>
  </si>
  <si>
    <t>UKUPNO ENERGENTI- PO TREBOVANJU</t>
  </si>
  <si>
    <t>Dana: 03.10.2024</t>
  </si>
  <si>
    <t>Primljena i neutrošena participacija od 03.10.2024</t>
  </si>
  <si>
    <t xml:space="preserve">Dana 03.10.2024.godine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</si>
</sst>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6" formatCode="#,##0.00;[Red]#,##0.0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68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8" fillId="0" borderId="1" xfId="2" applyFont="1" applyFill="1" applyBorder="1"/>
    <xf numFmtId="4" fontId="7" fillId="0" borderId="1" xfId="2" applyNumberFormat="1" applyFont="1" applyBorder="1"/>
    <xf numFmtId="0" fontId="7" fillId="0" borderId="1" xfId="2" applyFont="1" applyBorder="1"/>
    <xf numFmtId="4" fontId="8" fillId="0" borderId="1" xfId="2" applyNumberFormat="1" applyFont="1" applyFill="1" applyBorder="1"/>
    <xf numFmtId="49" fontId="8" fillId="0" borderId="1" xfId="2" applyNumberFormat="1" applyFont="1" applyFill="1" applyBorder="1"/>
    <xf numFmtId="4" fontId="9" fillId="0" borderId="1" xfId="2" applyNumberFormat="1" applyFont="1" applyFill="1" applyBorder="1"/>
    <xf numFmtId="4" fontId="8" fillId="0" borderId="1" xfId="2" applyNumberFormat="1" applyFont="1" applyBorder="1"/>
    <xf numFmtId="49" fontId="7" fillId="0" borderId="1" xfId="2" applyNumberFormat="1" applyBorder="1"/>
    <xf numFmtId="166" fontId="8" fillId="0" borderId="1" xfId="2" applyNumberFormat="1" applyFont="1" applyFill="1" applyBorder="1"/>
    <xf numFmtId="49" fontId="7" fillId="0" borderId="1" xfId="2" applyNumberFormat="1" applyFont="1" applyBorder="1"/>
    <xf numFmtId="4" fontId="9" fillId="0" borderId="1" xfId="2" applyNumberFormat="1" applyFont="1" applyBorder="1"/>
    <xf numFmtId="2" fontId="7" fillId="0" borderId="1" xfId="2" applyNumberFormat="1" applyBorder="1"/>
    <xf numFmtId="4" fontId="9" fillId="0" borderId="1" xfId="2" applyNumberFormat="1" applyFont="1" applyFill="1" applyBorder="1" applyAlignment="1">
      <alignment horizontal="center"/>
    </xf>
    <xf numFmtId="4" fontId="9" fillId="0" borderId="1" xfId="2" applyNumberFormat="1" applyFont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2"/>
  <sheetViews>
    <sheetView tabSelected="1" topLeftCell="B1" zoomScaleNormal="100" workbookViewId="0">
      <selection activeCell="G58" sqref="G5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44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45568</v>
      </c>
      <c r="H12" s="12">
        <v>6837102.6200000001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45568</v>
      </c>
      <c r="H13" s="1">
        <f>H14+H29-H37-H50</f>
        <v>2032654.5600000005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45568</v>
      </c>
      <c r="H14" s="2">
        <f>SUM(H15:H28)</f>
        <v>5659307.5600000005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f>38883963.36+927.54-38883963.36</f>
        <v>927.53999999910593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+1800000</f>
        <v>2044666.0000000005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13762.65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0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1295767.9099999999</v>
      </c>
      <c r="I23" s="25"/>
      <c r="J23" s="9"/>
      <c r="K23" s="6"/>
      <c r="L23" s="27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2438168.95-2214898.11-209095.24+25772+20332+1270319.92-1206012.51+1264381.76</f>
        <v>1388968.7700000003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643028.01</v>
      </c>
      <c r="I27" s="25"/>
      <c r="J27" s="9"/>
      <c r="K27" s="6"/>
      <c r="L27" s="6"/>
    </row>
    <row r="28" spans="2:13" x14ac:dyDescent="0.25">
      <c r="B28" s="29" t="s">
        <v>45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+5400+3600-222.06+19100+3150-44965.3</f>
        <v>272186.68000000017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45568</v>
      </c>
      <c r="H29" s="2">
        <f>H30+H31+H32+H33+H35+H36+H34</f>
        <v>908447.60000000009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220299.99-212535.19+220299.99-173772.38+220299.99-183515.68-19511.33+19511.33+170000-185883.73-19511.33+170000+90415.38-241624.41+170000+19511.33-214491.54+170000-137272.65-43022.66-7000+170000+43022.66-158193.27-13877.63+220000</f>
        <v>293148.87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v>147026.4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431684.33</v>
      </c>
      <c r="I35" s="9"/>
      <c r="J35" s="9"/>
    </row>
    <row r="36" spans="2:12" x14ac:dyDescent="0.25">
      <c r="B36" s="29" t="s">
        <v>45</v>
      </c>
      <c r="C36" s="30"/>
      <c r="D36" s="30"/>
      <c r="E36" s="30"/>
      <c r="F36" s="31"/>
      <c r="G36" s="19"/>
      <c r="H36" s="8">
        <f>11176+25412</f>
        <v>36588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45568</v>
      </c>
      <c r="H37" s="3">
        <f>SUM(H38:H49)</f>
        <v>3902160.6899999995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1740289.51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13762.65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0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1295767.9099999999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3618.16+200371.86+461.59+4861</f>
        <v>209312.61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643028.01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45568</v>
      </c>
      <c r="H50" s="3">
        <f>SUM(H51:H56)</f>
        <v>632939.91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  <c r="K51" s="6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158232.92000000001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f>43022.66</f>
        <v>43022.66</v>
      </c>
      <c r="I53" s="9"/>
      <c r="J53" s="9"/>
      <c r="K53" s="6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431684.33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45568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+1721058.45-1721058.45</f>
        <v>269347.4600000002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2302002.0200000005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46</v>
      </c>
      <c r="C61" s="28"/>
      <c r="D61" s="28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30</v>
      </c>
      <c r="C63" s="57">
        <v>13762.65</v>
      </c>
      <c r="D63" s="58" t="s">
        <v>34</v>
      </c>
    </row>
    <row r="64" spans="2:12" x14ac:dyDescent="0.25">
      <c r="B64" s="66" t="s">
        <v>42</v>
      </c>
      <c r="C64" s="59">
        <f>SUM(C63:C63)</f>
        <v>13762.65</v>
      </c>
      <c r="D64" s="58"/>
    </row>
    <row r="65" spans="2:4" x14ac:dyDescent="0.25">
      <c r="B65" s="55" t="s">
        <v>31</v>
      </c>
      <c r="C65" s="60">
        <v>28795.17</v>
      </c>
      <c r="D65" s="61" t="s">
        <v>35</v>
      </c>
    </row>
    <row r="66" spans="2:4" x14ac:dyDescent="0.25">
      <c r="B66" s="55" t="s">
        <v>32</v>
      </c>
      <c r="C66" s="60">
        <v>11993.43</v>
      </c>
      <c r="D66" s="61" t="s">
        <v>36</v>
      </c>
    </row>
    <row r="67" spans="2:4" x14ac:dyDescent="0.25">
      <c r="B67" s="55" t="s">
        <v>32</v>
      </c>
      <c r="C67" s="60">
        <v>17447.13</v>
      </c>
      <c r="D67" s="61" t="s">
        <v>37</v>
      </c>
    </row>
    <row r="68" spans="2:4" x14ac:dyDescent="0.25">
      <c r="B68" s="55" t="s">
        <v>32</v>
      </c>
      <c r="C68" s="62">
        <v>383113.25</v>
      </c>
      <c r="D68" s="63" t="s">
        <v>38</v>
      </c>
    </row>
    <row r="69" spans="2:4" x14ac:dyDescent="0.25">
      <c r="B69" s="55" t="s">
        <v>32</v>
      </c>
      <c r="C69" s="62">
        <v>401731.97</v>
      </c>
      <c r="D69" s="63" t="s">
        <v>39</v>
      </c>
    </row>
    <row r="70" spans="2:4" x14ac:dyDescent="0.25">
      <c r="B70" s="56" t="s">
        <v>33</v>
      </c>
      <c r="C70" s="62">
        <v>300068.68</v>
      </c>
      <c r="D70" s="63" t="s">
        <v>40</v>
      </c>
    </row>
    <row r="71" spans="2:4" x14ac:dyDescent="0.25">
      <c r="B71" s="56" t="s">
        <v>33</v>
      </c>
      <c r="C71" s="60">
        <v>152618.28</v>
      </c>
      <c r="D71" s="61" t="s">
        <v>41</v>
      </c>
    </row>
    <row r="72" spans="2:4" x14ac:dyDescent="0.25">
      <c r="B72" s="67" t="s">
        <v>43</v>
      </c>
      <c r="C72" s="64">
        <f>SUM(C65:C71)</f>
        <v>1295767.9099999999</v>
      </c>
      <c r="D72" s="65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2024-10-04T11:04:35Z</dcterms:modified>
  <cp:category/>
  <cp:contentStatus/>
</cp:coreProperties>
</file>